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<sst xmlns="http://schemas.openxmlformats.org/spreadsheetml/2006/main" count="346" uniqueCount="280">
  <si>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</si>
  <si>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</si>
  <si>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</si>
  <si>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</si>
  <si>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</si>
  <si>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</si>
  <si>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</si>
  <si>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</si>
  <si>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</si>
  <si>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</si>
  <si>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</si>
  <si>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</si>
  <si>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</si>
  <si>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</si>
  <si>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</si>
  <si>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</si>
  <si>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</si>
  <si>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</si>
  <si>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</si>
  <si>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</si>
  <si>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</si>
  <si>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</si>
  <si>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</si>
  <si>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</si>
  <si>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</si>
  <si>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</si>
  <si>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</si>
  <si>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</si>
  <si>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</si>
  <si>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</si>
  <si>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</si>
  <si>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</si>
  <si>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</si>
  <si>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</si>
  <si>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</si>
  <si>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</si>
  <si>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</si>
  <si>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</si>
  <si>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</si>
  <si>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</si>
  <si>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</si>
  <si>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</si>
  <si>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</si>
  <si>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</si>
  <si>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</si>
  <si>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</si>
  <si>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</si>
  <si>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</si>
  <si>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</si>
  <si>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</si>
  <si>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</si>
  <si>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</si>
  <si>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</si>
  <si>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</si>
  <si>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</si>
  <si>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</si>
  <si>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</si>
  <si>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</si>
  <si>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</si>
  <si>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</si>
  <si>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</si>
  <si>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</si>
  <si>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</si>
  <si>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</si>
  <si>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</si>
  <si>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</si>
  <si>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</si>
  <si>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</si>
  <si>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</si>
  <si>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</si>
  <si>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</si>
  <si>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</si>
  <si>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</si>
  <si>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</si>
  <si>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</si>
  <si>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</si>
  <si>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</si>
  <si>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</si>
  <si>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</si>
  <si>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</si>
  <si>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</si>
  <si>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</si>
  <si>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</si>
  <si>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</si>
  <si>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</si>
  <si>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</si>
  <si>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</si>
  <si>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</si>
  <si>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</si>
  <si>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</si>
  <si>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</si>
  <si>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</si>
  <si>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</si>
  <si>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</si>
  <si>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</si>
  <si>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</si>
  <si>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</si>
  <si>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</si>
  <si>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</si>
  <si>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</si>
  <si>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</si>
  <si>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</si>
  <si>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</si>
  <si>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</si>
  <si>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</si>
  <si>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</si>
  <si>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</si>
  <si>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</si>
  <si>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</si>
  <si>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</si>
  <si>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</si>
  <si>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</si>
  <si>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</si>
  <si>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</si>
  <si>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</si>
  <si>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</si>
  <si>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</si>
  <si>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</si>
  <si>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</si>
  <si>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</si>
  <si>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</si>
  <si>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</si>
  <si>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</si>
  <si>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hire purchase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</si>
  <si>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</si>
  <si>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</si>
  <si>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</si>
  <si>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</si>
  <si>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</si>
  <si>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</si>
  <si>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</si>
  <si>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</si>
  <si>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</si>
  <si>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</si>
  <si>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</si>
  <si>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</si>
  <si>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</si>
  <si>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</si>
  <si>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</si>
  <si>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</si>
  <si>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</si>
  <si>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</si>
  <si>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</si>
  <si>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</si>
  <si>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</si>
  <si>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</si>
  <si>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</si>
  <si>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</si>
  <si>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</si>
  <si>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Net cash used in financing activities</t>
  </si>
  <si>
    <t>Bank borrowings (secured)</t>
  </si>
  <si>
    <t>information reporting is not relevant in the context of the Group.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</si>
  <si>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</si>
  <si>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</si>
  <si>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</si>
  <si>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Issue of shares</t>
  </si>
  <si>
    <t>industry segment and its operations are located wholly in Malaysia. Accordingly, segmental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</si>
  <si>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</si>
  <si>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</si>
  <si>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</si>
  <si>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</si>
  <si>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</si>
  <si>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</si>
  <si>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</si>
  <si>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</si>
  <si>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</si>
  <si>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</si>
  <si>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</si>
  <si>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</si>
  <si>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</si>
  <si>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</si>
  <si>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</si>
  <si>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</si>
  <si>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</si>
  <si>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</si>
  <si>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</si>
  <si>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</si>
  <si>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</si>
  <si>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</si>
  <si>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</si>
  <si>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</si>
  <si>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</si>
  <si>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</si>
  <si>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</si>
  <si>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</si>
  <si>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</si>
  <si>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Balance at 01-01-2007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</si>
  <si>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</si>
  <si>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</si>
  <si>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</si>
  <si>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</si>
  <si>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</si>
  <si>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The significant accounting policies and methods of computation adopted in this interim</t>
  </si>
  <si>
    <t>financial report are consistent with those adopted for the annual audited financial statements</t>
  </si>
  <si>
    <t>amendment from the previous annual financial statements.</t>
  </si>
  <si>
    <t>Prepaid lease payments</t>
  </si>
  <si>
    <t>financial institutions for credit facilities granted to subsidiary companies.</t>
  </si>
  <si>
    <t>The Company has contingent liabilities of RM17.67 million in respect of guarantees to</t>
  </si>
  <si>
    <t>Gain on disposal of quoted investment</t>
  </si>
  <si>
    <t>Proceeds from disposal of quoted investment</t>
  </si>
  <si>
    <t>Issuance of shares (net of expenses)</t>
  </si>
  <si>
    <t>Net cash generated from investing activities</t>
  </si>
  <si>
    <t>NET INCREASE IN CASH AND CASH EQUIVALENTS</t>
  </si>
  <si>
    <t xml:space="preserve">   Before Tax</t>
  </si>
  <si>
    <t xml:space="preserve">   After Tax</t>
  </si>
  <si>
    <t>rely on the availability of raw materials. The Group is making arrangements to secure raw</t>
  </si>
  <si>
    <t>materials in Kelantan, Terengganu and Thailand where the raw materials are now available</t>
  </si>
  <si>
    <t>at a lower cost. In addition, the Group is also making arrangement to secure additional raw</t>
  </si>
  <si>
    <t>31/12/2007</t>
  </si>
  <si>
    <t xml:space="preserve">materials from Papua New Guinea. Barring unforeseen circumstances, the Group expects </t>
  </si>
  <si>
    <t>a better performance for the year 2008.</t>
  </si>
  <si>
    <t>Repayment of term loan</t>
  </si>
  <si>
    <t>Decrease in trade receivables</t>
  </si>
  <si>
    <t>Operating loss before working capital changes</t>
  </si>
  <si>
    <t>Increase in amount due to directors</t>
  </si>
  <si>
    <t>As At 31 March 2008</t>
  </si>
  <si>
    <t>31/03/2008</t>
  </si>
  <si>
    <t>Retirement benefits</t>
  </si>
  <si>
    <t>Financial Report for the year ended 31 December 2007)</t>
  </si>
  <si>
    <t>Interim Report for the Quarter ended 31 March 2008</t>
  </si>
  <si>
    <t>31/03/2007</t>
  </si>
  <si>
    <t>the year ended 31 December 2007)</t>
  </si>
  <si>
    <t>For the 3 Months Ended 31 March 2008</t>
  </si>
  <si>
    <t xml:space="preserve">3 months </t>
  </si>
  <si>
    <t>ended 31-03-2008</t>
  </si>
  <si>
    <t>Balance at 01-01-2008</t>
  </si>
  <si>
    <t>Balance at 31-03-2008</t>
  </si>
  <si>
    <t>ended 31-03-2007</t>
  </si>
  <si>
    <t>Balance at 31-03-2007</t>
  </si>
  <si>
    <t>conjunction with the Annual Financial Report for the year ended 31 December 2007.)</t>
  </si>
  <si>
    <t>3 months</t>
  </si>
  <si>
    <t>Interim Report for the First Quarter Ended 31 March 2008</t>
  </si>
  <si>
    <t>December 2007.</t>
  </si>
  <si>
    <t>for the year ended 31 December 2007.</t>
  </si>
  <si>
    <t>There were no issuances, cancellations, repurchases, resale and repayments of debt and</t>
  </si>
  <si>
    <t>equity securities during the current financial year.</t>
  </si>
  <si>
    <t>million as compared a pre-tax loss of RM2.00 million in the previous quarter ended 31</t>
  </si>
  <si>
    <t xml:space="preserve">There were no sale of unquoted investment and properties, respectively for the current </t>
  </si>
  <si>
    <t>quarter and financial year to-date.</t>
  </si>
  <si>
    <t xml:space="preserve">There were no purchase or disposal of quoted securities during the current quarter and </t>
  </si>
  <si>
    <t>financial year to-date.</t>
  </si>
  <si>
    <t>Total Group borrowings as at 31 March 2008 are as follows :-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</si>
  <si>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</si>
  <si>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</si>
  <si>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</si>
  <si>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</si>
  <si>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The fully diluted loss per share are not presented as the Company does not have any</t>
  </si>
  <si>
    <t>outstanding convertible shares or convertible financial instruments which would result in a</t>
  </si>
  <si>
    <t>dilution in the basic loss per share.</t>
  </si>
  <si>
    <t>For the first financial quarter under review, the Group recorded turnover of RM2.95 million,</t>
  </si>
  <si>
    <t>an increase of 50.3% over the corresponding period last year. The Group recorded a pre-tax</t>
  </si>
  <si>
    <t>loss of RM1.10 million as compared to a pre-tax loss of RM0.91 million in the corresponding</t>
  </si>
  <si>
    <t>period last year mainly due to higher gain from disposal of fixed assets in the previous</t>
  </si>
  <si>
    <t>financial quarter.</t>
  </si>
  <si>
    <t>For the quarter ended 31 March 2008, the Group recorded a pre-tax loss of RM1.10</t>
  </si>
  <si>
    <t>Defined benefit obligations</t>
  </si>
  <si>
    <t>Tax paid</t>
  </si>
  <si>
    <t>Cash generated from operations</t>
  </si>
  <si>
    <t>Net cash generated from operating activities</t>
  </si>
  <si>
    <t>CASH AND CASH EQUIVALENTS AT 31ST MARCH</t>
  </si>
  <si>
    <t>Decrease in inventories</t>
  </si>
  <si>
    <t>Decrease/(increase) in other receivables and deposits</t>
  </si>
  <si>
    <t>Increase in trade payables</t>
  </si>
  <si>
    <t>Increase/(decrease) in other payables and accruals</t>
  </si>
  <si>
    <t>Loss From Operations</t>
  </si>
  <si>
    <t>Loss From Ordinary Activities</t>
  </si>
  <si>
    <t>Loss For The Period</t>
  </si>
  <si>
    <t>Loss Per Share (sen)</t>
  </si>
  <si>
    <t>Amortisation of prepaid lease payments</t>
  </si>
  <si>
    <t>Net loss for the period (RM'000)</t>
  </si>
  <si>
    <t>Basic loss per share (sen)</t>
  </si>
  <si>
    <t>As stipulated under the Listing Requirements of Bursa Securities ("Listing Requirements") ,</t>
  </si>
  <si>
    <t>the minimum issued and paid-up capital of a company listed on the Second Board of Bursa</t>
  </si>
  <si>
    <t>Securities shall be RM40 million. On 15 April 2008, Bursa Securities had suspended the</t>
  </si>
  <si>
    <t>trading of the securities of the Company and in the event the Company fail to comply with</t>
  </si>
  <si>
    <t>paragraph 8.16A of the Listing Requirements, upon the expiry of six (6) months from the</t>
  </si>
  <si>
    <t>date of suspension, delisting procedures shall commenced against the Company.</t>
  </si>
  <si>
    <t xml:space="preserve">December 2007, mainly due to higher turnover recorded in the current financial quarter and </t>
  </si>
  <si>
    <t>higher expenses in the previous quarter.</t>
  </si>
  <si>
    <t>DATED :  29 May 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</si>
</sst>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D58" sqref="D58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9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215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216</v>
      </c>
      <c r="E8" s="12"/>
      <c r="F8" s="22" t="s">
        <v>208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163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164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165</v>
      </c>
      <c r="C14" s="26"/>
      <c r="D14" s="27">
        <v>17725</v>
      </c>
      <c r="E14" s="30"/>
      <c r="F14" s="27">
        <v>18164</v>
      </c>
      <c r="G14" s="26"/>
      <c r="H14" s="4"/>
      <c r="I14" s="4"/>
    </row>
    <row r="15" spans="1:9" ht="14.25">
      <c r="A15" s="4"/>
      <c r="B15" s="4" t="s">
        <v>195</v>
      </c>
      <c r="C15" s="26"/>
      <c r="D15" s="28">
        <v>738</v>
      </c>
      <c r="E15" s="30"/>
      <c r="F15" s="28">
        <v>748</v>
      </c>
      <c r="G15" s="26"/>
      <c r="H15" s="4"/>
      <c r="I15" s="4"/>
    </row>
    <row r="16" spans="1:9" ht="14.25">
      <c r="A16" s="4"/>
      <c r="B16" s="4" t="s">
        <v>166</v>
      </c>
      <c r="C16" s="26"/>
      <c r="D16" s="29">
        <v>40</v>
      </c>
      <c r="E16" s="30"/>
      <c r="F16" s="29">
        <v>40</v>
      </c>
      <c r="G16" s="26"/>
      <c r="H16" s="4"/>
      <c r="I16" s="4"/>
    </row>
    <row r="17" spans="1:9" ht="15">
      <c r="A17" s="4"/>
      <c r="B17" s="11" t="s">
        <v>167</v>
      </c>
      <c r="C17" s="26"/>
      <c r="D17" s="81">
        <f>SUM(D14:D16)</f>
        <v>18503</v>
      </c>
      <c r="E17" s="30"/>
      <c r="F17" s="81">
        <f>SUM(F14:F16)</f>
        <v>18952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168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1697</v>
      </c>
      <c r="E20" s="30"/>
      <c r="F20" s="27">
        <v>1767</v>
      </c>
      <c r="G20" s="26"/>
      <c r="H20" s="4"/>
      <c r="I20" s="4"/>
    </row>
    <row r="21" spans="1:9" ht="14.25">
      <c r="A21" s="4"/>
      <c r="B21" s="4" t="s">
        <v>8</v>
      </c>
      <c r="C21" s="26"/>
      <c r="D21" s="28">
        <v>4080</v>
      </c>
      <c r="E21" s="30"/>
      <c r="F21" s="28">
        <v>4102</v>
      </c>
      <c r="G21" s="26"/>
      <c r="H21" s="4"/>
      <c r="I21" s="4"/>
    </row>
    <row r="22" spans="1:9" ht="14.25">
      <c r="A22" s="4"/>
      <c r="B22" s="4" t="s">
        <v>108</v>
      </c>
      <c r="C22" s="26"/>
      <c r="D22" s="28">
        <v>706</v>
      </c>
      <c r="E22" s="30"/>
      <c r="F22" s="28">
        <v>851</v>
      </c>
      <c r="G22" s="26"/>
      <c r="H22" s="4"/>
      <c r="I22" s="4"/>
    </row>
    <row r="23" spans="1:9" ht="14.25">
      <c r="A23" s="4"/>
      <c r="B23" s="4" t="s">
        <v>169</v>
      </c>
      <c r="C23" s="26"/>
      <c r="D23" s="28">
        <v>180</v>
      </c>
      <c r="E23" s="30"/>
      <c r="F23" s="28">
        <v>181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396</v>
      </c>
      <c r="E24" s="30"/>
      <c r="F24" s="29">
        <v>221</v>
      </c>
      <c r="G24" s="26"/>
      <c r="H24" s="4"/>
      <c r="I24" s="4"/>
    </row>
    <row r="25" spans="1:9" ht="15">
      <c r="A25" s="4"/>
      <c r="B25" s="11" t="s">
        <v>170</v>
      </c>
      <c r="C25" s="26"/>
      <c r="D25" s="81">
        <f>SUM(D20:D24)</f>
        <v>7059</v>
      </c>
      <c r="E25" s="30"/>
      <c r="F25" s="81">
        <f>SUM(F20:F24)</f>
        <v>7122</v>
      </c>
      <c r="G25" s="26"/>
      <c r="H25" s="4"/>
      <c r="I25" s="4"/>
    </row>
    <row r="26" spans="1:9" ht="9.75" customHeight="1">
      <c r="A26" s="4"/>
      <c r="B26" s="11"/>
      <c r="C26" s="26"/>
      <c r="D26" s="81"/>
      <c r="E26" s="30"/>
      <c r="F26" s="81"/>
      <c r="G26" s="26"/>
      <c r="H26" s="4"/>
      <c r="I26" s="4"/>
    </row>
    <row r="27" spans="1:9" ht="15.75" thickBot="1">
      <c r="A27" s="11" t="s">
        <v>171</v>
      </c>
      <c r="B27" s="11"/>
      <c r="C27" s="26"/>
      <c r="D27" s="80">
        <f>+D25+D17</f>
        <v>25562</v>
      </c>
      <c r="E27" s="30"/>
      <c r="F27" s="80">
        <f>+F25+F17</f>
        <v>26074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172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173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174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176</v>
      </c>
      <c r="C33" s="26"/>
      <c r="D33" s="27">
        <v>31418</v>
      </c>
      <c r="E33" s="26"/>
      <c r="F33" s="27">
        <v>31418</v>
      </c>
      <c r="G33" s="26"/>
      <c r="H33" s="4"/>
      <c r="I33" s="4"/>
    </row>
    <row r="34" spans="1:9" ht="14.25">
      <c r="A34" s="4"/>
      <c r="B34" s="4" t="s">
        <v>177</v>
      </c>
      <c r="C34" s="26"/>
      <c r="D34" s="28">
        <v>8133</v>
      </c>
      <c r="E34" s="26"/>
      <c r="F34" s="28">
        <v>8133</v>
      </c>
      <c r="G34" s="26"/>
      <c r="H34" s="4"/>
      <c r="I34" s="4"/>
    </row>
    <row r="35" spans="1:9" ht="14.25">
      <c r="A35" s="4"/>
      <c r="B35" s="4" t="s">
        <v>175</v>
      </c>
      <c r="C35" s="26"/>
      <c r="D35" s="28">
        <f>+Equity!I25</f>
        <v>5283</v>
      </c>
      <c r="E35" s="26"/>
      <c r="F35" s="28">
        <v>5283</v>
      </c>
      <c r="G35" s="26"/>
      <c r="H35" s="4"/>
      <c r="I35" s="4"/>
    </row>
    <row r="36" spans="1:9" ht="14.25">
      <c r="A36" s="4"/>
      <c r="B36" s="4" t="s">
        <v>178</v>
      </c>
      <c r="C36" s="26"/>
      <c r="D36" s="29">
        <f>+Equity!K25</f>
        <v>-35431</v>
      </c>
      <c r="E36" s="26"/>
      <c r="F36" s="29">
        <v>-34326</v>
      </c>
      <c r="G36" s="26"/>
      <c r="H36" s="4"/>
      <c r="I36" s="4"/>
    </row>
    <row r="37" spans="1:9" ht="15">
      <c r="A37" s="11" t="s">
        <v>179</v>
      </c>
      <c r="B37" s="4"/>
      <c r="C37" s="26"/>
      <c r="D37" s="81">
        <f>SUM(D33:D36)</f>
        <v>9403</v>
      </c>
      <c r="E37" s="26"/>
      <c r="F37" s="81">
        <f>SUM(F33:F36)</f>
        <v>10508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180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217</v>
      </c>
      <c r="C40" s="26"/>
      <c r="D40" s="27">
        <v>1029</v>
      </c>
      <c r="E40" s="26"/>
      <c r="F40" s="27">
        <v>1001</v>
      </c>
      <c r="G40" s="26"/>
      <c r="H40" s="4"/>
      <c r="I40" s="4"/>
    </row>
    <row r="41" spans="1:9" ht="14.25">
      <c r="A41" s="4"/>
      <c r="B41" s="4" t="s">
        <v>150</v>
      </c>
      <c r="C41" s="26"/>
      <c r="D41" s="28">
        <v>5208</v>
      </c>
      <c r="E41" s="26"/>
      <c r="F41" s="28">
        <v>5189</v>
      </c>
      <c r="G41" s="26"/>
      <c r="H41" s="4"/>
      <c r="I41" s="4"/>
    </row>
    <row r="42" spans="1:9" ht="14.25">
      <c r="A42" s="4"/>
      <c r="B42" s="4" t="s">
        <v>81</v>
      </c>
      <c r="C42" s="26"/>
      <c r="D42" s="29">
        <v>1328</v>
      </c>
      <c r="E42" s="26"/>
      <c r="F42" s="29">
        <v>1328</v>
      </c>
      <c r="G42" s="26"/>
      <c r="H42" s="4"/>
      <c r="I42" s="4"/>
    </row>
    <row r="43" spans="1:9" ht="15">
      <c r="A43" s="4"/>
      <c r="B43" s="11" t="s">
        <v>181</v>
      </c>
      <c r="C43" s="26"/>
      <c r="D43" s="81">
        <f>SUM(D40:D42)</f>
        <v>7565</v>
      </c>
      <c r="E43" s="26"/>
      <c r="F43" s="81">
        <f>SUM(F40:F42)</f>
        <v>7518</v>
      </c>
      <c r="G43" s="26"/>
      <c r="H43" s="4"/>
      <c r="I43" s="4"/>
    </row>
    <row r="44" spans="1:9" ht="9.75" customHeight="1">
      <c r="A44" s="4"/>
      <c r="B44" s="4"/>
      <c r="C44" s="26"/>
      <c r="D44" s="26"/>
      <c r="E44" s="26"/>
      <c r="F44" s="26"/>
      <c r="G44" s="26"/>
      <c r="H44" s="4"/>
      <c r="I44" s="4"/>
    </row>
    <row r="45" spans="1:9" ht="15">
      <c r="A45" s="11" t="s">
        <v>182</v>
      </c>
      <c r="B45" s="4"/>
      <c r="C45" s="26"/>
      <c r="D45" s="26"/>
      <c r="E45" s="26"/>
      <c r="F45" s="26"/>
      <c r="G45" s="26"/>
      <c r="H45" s="4"/>
      <c r="I45" s="4"/>
    </row>
    <row r="46" spans="1:9" ht="14.25">
      <c r="A46" s="4"/>
      <c r="B46" s="4" t="s">
        <v>10</v>
      </c>
      <c r="C46" s="26"/>
      <c r="D46" s="27">
        <v>2107</v>
      </c>
      <c r="E46" s="26"/>
      <c r="F46" s="27">
        <v>1838</v>
      </c>
      <c r="G46" s="26"/>
      <c r="H46" s="4"/>
      <c r="I46" s="4"/>
    </row>
    <row r="47" spans="1:9" ht="14.25">
      <c r="A47" s="4"/>
      <c r="B47" s="4" t="s">
        <v>12</v>
      </c>
      <c r="C47" s="26"/>
      <c r="D47" s="28">
        <v>3116</v>
      </c>
      <c r="E47" s="26"/>
      <c r="F47" s="28">
        <v>2716</v>
      </c>
      <c r="G47" s="26"/>
      <c r="H47" s="4"/>
      <c r="I47" s="4"/>
    </row>
    <row r="48" spans="1:9" ht="14.25">
      <c r="A48" s="4"/>
      <c r="B48" s="4" t="s">
        <v>150</v>
      </c>
      <c r="C48" s="26"/>
      <c r="D48" s="28">
        <f>+notes!J124</f>
        <v>2719</v>
      </c>
      <c r="E48" s="26"/>
      <c r="F48" s="28">
        <v>2810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v>21</v>
      </c>
      <c r="E49" s="26"/>
      <c r="F49" s="28">
        <v>21</v>
      </c>
      <c r="G49" s="26"/>
      <c r="H49" s="4"/>
      <c r="I49" s="4"/>
    </row>
    <row r="50" spans="1:9" ht="14.25">
      <c r="A50" s="4"/>
      <c r="B50" s="4" t="s">
        <v>24</v>
      </c>
      <c r="C50" s="26"/>
      <c r="D50" s="29">
        <v>631</v>
      </c>
      <c r="E50" s="26"/>
      <c r="F50" s="29">
        <v>663</v>
      </c>
      <c r="G50" s="26"/>
      <c r="H50" s="4"/>
      <c r="I50" s="4"/>
    </row>
    <row r="51" spans="1:9" ht="15">
      <c r="A51" s="4"/>
      <c r="B51" s="11" t="s">
        <v>183</v>
      </c>
      <c r="C51" s="26"/>
      <c r="D51" s="32">
        <f>SUM(D46:D50)</f>
        <v>8594</v>
      </c>
      <c r="E51" s="26"/>
      <c r="F51" s="32">
        <f>SUM(F46:F50)</f>
        <v>8048</v>
      </c>
      <c r="G51" s="26"/>
      <c r="H51" s="4"/>
      <c r="I51" s="4"/>
    </row>
    <row r="52" spans="1:9" ht="9.75" customHeight="1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184</v>
      </c>
      <c r="B53" s="4"/>
      <c r="C53" s="26"/>
      <c r="D53" s="32">
        <f>+D51+D43</f>
        <v>16159</v>
      </c>
      <c r="E53" s="26"/>
      <c r="F53" s="32">
        <f>+F51+F43</f>
        <v>15566</v>
      </c>
      <c r="G53" s="26"/>
      <c r="H53" s="4"/>
      <c r="I53" s="4"/>
    </row>
    <row r="54" spans="1:9" ht="9.75" customHeight="1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185</v>
      </c>
      <c r="B55" s="4"/>
      <c r="C55" s="26"/>
      <c r="D55" s="80">
        <f>+D53+D37</f>
        <v>25562</v>
      </c>
      <c r="E55" s="26"/>
      <c r="F55" s="80">
        <f>+F53+F37</f>
        <v>26074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5.75" thickBot="1">
      <c r="A57" s="11" t="s">
        <v>125</v>
      </c>
      <c r="B57" s="4"/>
      <c r="C57" s="26"/>
      <c r="D57" s="79">
        <f>+D37/D33</f>
        <v>0.29928703291107006</v>
      </c>
      <c r="E57" s="33"/>
      <c r="F57" s="79">
        <f>+F37/F33</f>
        <v>0.33445795403908585</v>
      </c>
      <c r="G57" s="26"/>
      <c r="H57" s="4"/>
      <c r="I57" s="4"/>
    </row>
    <row r="58" spans="1:9" ht="15" thickTop="1">
      <c r="A58" s="4"/>
      <c r="B58" s="4"/>
      <c r="C58" s="26"/>
      <c r="D58" s="34"/>
      <c r="E58" s="33"/>
      <c r="F58" s="34"/>
      <c r="G58" s="26"/>
      <c r="H58" s="4"/>
      <c r="I58" s="4"/>
    </row>
    <row r="59" spans="1:9" ht="14.25">
      <c r="A59" s="10" t="s">
        <v>110</v>
      </c>
      <c r="B59" s="4"/>
      <c r="C59" s="4"/>
      <c r="D59" s="31"/>
      <c r="E59" s="31"/>
      <c r="F59" s="31"/>
      <c r="G59" s="4"/>
      <c r="H59" s="4"/>
      <c r="I59" s="4"/>
    </row>
    <row r="60" spans="1:9" ht="14.25">
      <c r="A60" s="10" t="s">
        <v>218</v>
      </c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</sheetData>
  <printOptions/>
  <pageMargins left="0.75" right="0.75" top="0.5" bottom="0.53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47" sqref="A47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9"/>
    </row>
    <row r="2" spans="1:4" ht="15.75">
      <c r="A2" s="2" t="s">
        <v>219</v>
      </c>
      <c r="B2" s="4"/>
      <c r="C2" s="4"/>
      <c r="D2" s="4"/>
    </row>
    <row r="3" spans="1:4" ht="15.75">
      <c r="A3" s="3" t="s">
        <v>102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216</v>
      </c>
      <c r="F7" s="37"/>
      <c r="G7" s="39" t="s">
        <v>220</v>
      </c>
      <c r="H7" s="37"/>
      <c r="I7" s="40" t="str">
        <f>+E7</f>
        <v>31/03/2008</v>
      </c>
      <c r="J7" s="37"/>
      <c r="K7" s="41" t="str">
        <f>+G7</f>
        <v>31/03/2007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</f>
        <v>2953</v>
      </c>
      <c r="F10" s="44"/>
      <c r="G10" s="44">
        <f>+K10</f>
        <v>1965</v>
      </c>
      <c r="H10" s="44"/>
      <c r="I10" s="48">
        <v>2953</v>
      </c>
      <c r="J10" s="44"/>
      <c r="K10" s="48">
        <v>1965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8"/>
      <c r="J11" s="44"/>
      <c r="K11" s="48"/>
    </row>
    <row r="12" spans="1:11" ht="14.25">
      <c r="A12" s="35" t="s">
        <v>20</v>
      </c>
      <c r="B12" s="35"/>
      <c r="C12" s="35"/>
      <c r="D12" s="35"/>
      <c r="E12" s="44">
        <f>+I12</f>
        <v>-3873</v>
      </c>
      <c r="F12" s="44"/>
      <c r="G12" s="44">
        <f>+K12</f>
        <v>-3210</v>
      </c>
      <c r="H12" s="44"/>
      <c r="I12" s="48">
        <v>-3873</v>
      </c>
      <c r="J12" s="44"/>
      <c r="K12" s="48">
        <v>-3210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8"/>
      <c r="J13" s="44"/>
      <c r="K13" s="48"/>
    </row>
    <row r="14" spans="1:11" ht="14.25">
      <c r="A14" s="35" t="s">
        <v>21</v>
      </c>
      <c r="B14" s="35"/>
      <c r="C14" s="35"/>
      <c r="D14" s="35"/>
      <c r="E14" s="45">
        <f>+I14</f>
        <v>5</v>
      </c>
      <c r="F14" s="44"/>
      <c r="G14" s="45">
        <f>+K14</f>
        <v>484</v>
      </c>
      <c r="H14" s="44"/>
      <c r="I14" s="45">
        <v>5</v>
      </c>
      <c r="J14" s="44"/>
      <c r="K14" s="45">
        <v>484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264</v>
      </c>
      <c r="B16" s="35"/>
      <c r="C16" s="35"/>
      <c r="D16" s="35"/>
      <c r="E16" s="44">
        <f>SUM(E10:E14)</f>
        <v>-915</v>
      </c>
      <c r="F16" s="44"/>
      <c r="G16" s="44">
        <f>SUM(G10:G14)</f>
        <v>-761</v>
      </c>
      <c r="H16" s="44"/>
      <c r="I16" s="44">
        <f>SUM(I10:I14)</f>
        <v>-915</v>
      </c>
      <c r="J16" s="44"/>
      <c r="K16" s="44">
        <f>SUM(K10:K14)</f>
        <v>-761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</f>
        <v>-190</v>
      </c>
      <c r="F18" s="44"/>
      <c r="G18" s="44">
        <f>+K18</f>
        <v>-144</v>
      </c>
      <c r="H18" s="44"/>
      <c r="I18" s="48">
        <v>-190</v>
      </c>
      <c r="J18" s="44"/>
      <c r="K18" s="48">
        <v>-144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5">
        <f>+I20</f>
        <v>0</v>
      </c>
      <c r="F20" s="44"/>
      <c r="G20" s="45">
        <f>+K20</f>
        <v>0</v>
      </c>
      <c r="H20" s="46"/>
      <c r="I20" s="45">
        <v>0</v>
      </c>
      <c r="J20" s="46"/>
      <c r="K20" s="45">
        <v>0</v>
      </c>
    </row>
    <row r="21" spans="1:11" ht="14.25">
      <c r="A21" s="35"/>
      <c r="B21" s="35"/>
      <c r="C21" s="35"/>
      <c r="D21" s="35"/>
      <c r="E21" s="46"/>
      <c r="F21" s="46"/>
      <c r="G21" s="46"/>
      <c r="H21" s="46"/>
      <c r="I21" s="46"/>
      <c r="J21" s="46"/>
      <c r="K21" s="46"/>
    </row>
    <row r="22" spans="1:11" ht="14.25">
      <c r="A22" s="35" t="s">
        <v>265</v>
      </c>
      <c r="B22" s="35"/>
      <c r="C22" s="35"/>
      <c r="D22" s="35"/>
      <c r="E22" s="44">
        <f>SUM(E16:E20)</f>
        <v>-1105</v>
      </c>
      <c r="F22" s="44"/>
      <c r="G22" s="44">
        <f>SUM(G16:G20)</f>
        <v>-905</v>
      </c>
      <c r="H22" s="44"/>
      <c r="I22" s="44">
        <f>SUM(I16:I20)</f>
        <v>-1105</v>
      </c>
      <c r="J22" s="44"/>
      <c r="K22" s="44">
        <f>SUM(K16:K20)</f>
        <v>-905</v>
      </c>
    </row>
    <row r="23" spans="1:11" ht="14.25">
      <c r="A23" s="35" t="s">
        <v>203</v>
      </c>
      <c r="B23" s="35"/>
      <c r="C23" s="35"/>
      <c r="D23" s="35"/>
      <c r="E23" s="46"/>
      <c r="F23" s="46"/>
      <c r="G23" s="46"/>
      <c r="H23" s="46"/>
      <c r="I23" s="46"/>
      <c r="J23" s="46"/>
      <c r="K23" s="46"/>
    </row>
    <row r="24" spans="1:11" ht="14.25">
      <c r="A24" s="35"/>
      <c r="B24" s="35"/>
      <c r="C24" s="35"/>
      <c r="D24" s="35"/>
      <c r="E24" s="46"/>
      <c r="F24" s="46"/>
      <c r="G24" s="46"/>
      <c r="H24" s="46"/>
      <c r="I24" s="46"/>
      <c r="J24" s="46"/>
      <c r="K24" s="46"/>
    </row>
    <row r="25" spans="1:11" ht="14.25">
      <c r="A25" s="35" t="s">
        <v>24</v>
      </c>
      <c r="B25" s="35"/>
      <c r="C25" s="35"/>
      <c r="D25" s="35"/>
      <c r="E25" s="45">
        <f>+I25</f>
        <v>0</v>
      </c>
      <c r="F25" s="44"/>
      <c r="G25" s="45">
        <f>+K25</f>
        <v>0</v>
      </c>
      <c r="H25" s="46"/>
      <c r="I25" s="45">
        <v>0</v>
      </c>
      <c r="J25" s="46"/>
      <c r="K25" s="45">
        <v>0</v>
      </c>
    </row>
    <row r="26" spans="1:11" ht="14.25">
      <c r="A26" s="35"/>
      <c r="B26" s="35"/>
      <c r="C26" s="35"/>
      <c r="D26" s="35"/>
      <c r="E26" s="46"/>
      <c r="F26" s="46"/>
      <c r="G26" s="46"/>
      <c r="H26" s="46"/>
      <c r="I26" s="46"/>
      <c r="J26" s="46"/>
      <c r="K26" s="46"/>
    </row>
    <row r="27" spans="1:11" ht="14.25">
      <c r="A27" s="35" t="s">
        <v>265</v>
      </c>
      <c r="B27" s="35"/>
      <c r="C27" s="35"/>
      <c r="D27" s="35"/>
      <c r="E27" s="44">
        <f>+E22+E25</f>
        <v>-1105</v>
      </c>
      <c r="F27" s="44"/>
      <c r="G27" s="44">
        <f>+G22+G25</f>
        <v>-905</v>
      </c>
      <c r="H27" s="44"/>
      <c r="I27" s="44">
        <f>+I22+I25</f>
        <v>-1105</v>
      </c>
      <c r="J27" s="44"/>
      <c r="K27" s="44">
        <f>+K22+K25</f>
        <v>-905</v>
      </c>
    </row>
    <row r="28" spans="1:11" ht="14.25">
      <c r="A28" s="35" t="s">
        <v>204</v>
      </c>
      <c r="B28" s="35"/>
      <c r="C28" s="35"/>
      <c r="D28" s="35"/>
      <c r="E28" s="46"/>
      <c r="F28" s="46"/>
      <c r="G28" s="46"/>
      <c r="H28" s="46"/>
      <c r="I28" s="46"/>
      <c r="J28" s="46"/>
      <c r="K28" s="46"/>
    </row>
    <row r="29" spans="1:11" ht="14.25">
      <c r="A29" s="35"/>
      <c r="B29" s="35"/>
      <c r="C29" s="35"/>
      <c r="D29" s="35"/>
      <c r="E29" s="46"/>
      <c r="F29" s="46"/>
      <c r="G29" s="46"/>
      <c r="H29" s="46"/>
      <c r="I29" s="46"/>
      <c r="J29" s="46"/>
      <c r="K29" s="46"/>
    </row>
    <row r="30" spans="1:11" ht="14.25">
      <c r="A30" s="35" t="s">
        <v>25</v>
      </c>
      <c r="B30" s="35"/>
      <c r="C30" s="35"/>
      <c r="D30" s="35"/>
      <c r="E30" s="45">
        <f>+I30</f>
        <v>0</v>
      </c>
      <c r="F30" s="44"/>
      <c r="G30" s="45">
        <f>+K30</f>
        <v>0</v>
      </c>
      <c r="H30" s="46"/>
      <c r="I30" s="45">
        <v>0</v>
      </c>
      <c r="J30" s="46"/>
      <c r="K30" s="45">
        <v>0</v>
      </c>
    </row>
    <row r="31" spans="1:11" ht="14.25">
      <c r="A31" s="35"/>
      <c r="B31" s="35"/>
      <c r="C31" s="35"/>
      <c r="D31" s="35"/>
      <c r="E31" s="46"/>
      <c r="F31" s="46"/>
      <c r="G31" s="46"/>
      <c r="H31" s="46"/>
      <c r="I31" s="46"/>
      <c r="J31" s="46"/>
      <c r="K31" s="46"/>
    </row>
    <row r="32" spans="1:11" ht="15" thickBot="1">
      <c r="A32" s="35" t="s">
        <v>266</v>
      </c>
      <c r="B32" s="35"/>
      <c r="C32" s="35"/>
      <c r="D32" s="35"/>
      <c r="E32" s="47">
        <f>+E30+E27</f>
        <v>-1105</v>
      </c>
      <c r="F32" s="48"/>
      <c r="G32" s="47">
        <f>+G30+G27</f>
        <v>-905</v>
      </c>
      <c r="H32" s="48"/>
      <c r="I32" s="47">
        <f>+I30+I27</f>
        <v>-1105</v>
      </c>
      <c r="J32" s="48"/>
      <c r="K32" s="47">
        <f>+K30+K27</f>
        <v>-905</v>
      </c>
    </row>
    <row r="33" spans="1:11" ht="15" thickTop="1">
      <c r="A33" s="35"/>
      <c r="B33" s="35"/>
      <c r="C33" s="35"/>
      <c r="D33" s="35"/>
      <c r="E33" s="46"/>
      <c r="F33" s="49"/>
      <c r="G33" s="46"/>
      <c r="H33" s="49"/>
      <c r="I33" s="46"/>
      <c r="J33" s="49"/>
      <c r="K33" s="46"/>
    </row>
    <row r="34" spans="1:11" ht="14.25">
      <c r="A34" s="35"/>
      <c r="B34" s="35"/>
      <c r="C34" s="35"/>
      <c r="D34" s="35"/>
      <c r="E34" s="46"/>
      <c r="F34" s="46"/>
      <c r="G34" s="46"/>
      <c r="H34" s="46"/>
      <c r="I34" s="46"/>
      <c r="J34" s="46"/>
      <c r="K34" s="46"/>
    </row>
    <row r="35" spans="1:11" ht="14.25">
      <c r="A35" s="35" t="s">
        <v>267</v>
      </c>
      <c r="B35" s="35"/>
      <c r="C35" s="35"/>
      <c r="D35" s="35"/>
      <c r="E35" s="46" t="s">
        <v>13</v>
      </c>
      <c r="F35" s="46"/>
      <c r="G35" s="46"/>
      <c r="H35" s="46"/>
      <c r="I35" s="46" t="s">
        <v>13</v>
      </c>
      <c r="J35" s="46"/>
      <c r="K35" s="46"/>
    </row>
    <row r="36" spans="1:11" ht="14.25">
      <c r="A36" s="35" t="s">
        <v>26</v>
      </c>
      <c r="B36" s="35"/>
      <c r="C36" s="35"/>
      <c r="D36" s="35"/>
      <c r="E36" s="58">
        <f>+notes!F149</f>
        <v>-3.5170921128015786</v>
      </c>
      <c r="F36" s="44"/>
      <c r="G36" s="58">
        <f>+notes!H149</f>
        <v>-3.1649996502762816</v>
      </c>
      <c r="H36" s="44"/>
      <c r="I36" s="58">
        <f>+notes!J149</f>
        <v>-3.5170921128015786</v>
      </c>
      <c r="J36" s="44"/>
      <c r="K36" s="58">
        <f>+notes!L149</f>
        <v>-3.1649996502762816</v>
      </c>
    </row>
    <row r="37" spans="1:11" ht="14.25">
      <c r="A37" s="35" t="s">
        <v>27</v>
      </c>
      <c r="B37" s="35"/>
      <c r="C37" s="35"/>
      <c r="D37" s="35"/>
      <c r="E37" s="66" t="s">
        <v>137</v>
      </c>
      <c r="F37" s="37"/>
      <c r="G37" s="66" t="s">
        <v>137</v>
      </c>
      <c r="H37" s="37"/>
      <c r="I37" s="66" t="s">
        <v>137</v>
      </c>
      <c r="J37" s="37"/>
      <c r="K37" s="66" t="s">
        <v>137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109</v>
      </c>
      <c r="B42" s="10"/>
      <c r="C42" s="10"/>
      <c r="D42" s="10"/>
    </row>
    <row r="43" spans="1:4" ht="12.75">
      <c r="A43" s="10" t="s">
        <v>221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40" sqref="A40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59"/>
    </row>
    <row r="2" spans="1:4" ht="15">
      <c r="A2" s="11" t="s">
        <v>222</v>
      </c>
      <c r="B2" s="4"/>
      <c r="C2" s="4"/>
      <c r="D2" s="4"/>
    </row>
    <row r="3" spans="1:4" ht="15.75">
      <c r="A3" s="3" t="s">
        <v>103</v>
      </c>
      <c r="B3" s="3"/>
      <c r="C3" s="3"/>
      <c r="D3" s="3"/>
    </row>
    <row r="6" spans="5:13" ht="15">
      <c r="E6" s="83" t="s">
        <v>31</v>
      </c>
      <c r="F6" s="83"/>
      <c r="G6" s="83"/>
      <c r="H6" s="83"/>
      <c r="I6" s="83"/>
      <c r="J6" s="11"/>
      <c r="K6" s="60" t="s">
        <v>32</v>
      </c>
      <c r="L6" s="61"/>
      <c r="M6" s="61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128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223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224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225</v>
      </c>
      <c r="B16" s="4"/>
      <c r="C16" s="4"/>
      <c r="D16" s="4"/>
      <c r="E16" s="33">
        <f>+'BS'!F33</f>
        <v>31418</v>
      </c>
      <c r="F16" s="33"/>
      <c r="G16" s="33">
        <f>+'BS'!F34</f>
        <v>8133</v>
      </c>
      <c r="H16" s="26"/>
      <c r="I16" s="26">
        <f>+'BS'!F35</f>
        <v>5283</v>
      </c>
      <c r="J16" s="26"/>
      <c r="K16" s="33">
        <f>+'BS'!F36</f>
        <v>-34326</v>
      </c>
      <c r="L16" s="33"/>
      <c r="M16" s="33">
        <f>SUM(E16:K16)</f>
        <v>10508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155</v>
      </c>
      <c r="B18" s="4"/>
      <c r="C18" s="4"/>
      <c r="D18" s="4"/>
      <c r="E18" s="26">
        <v>0</v>
      </c>
      <c r="F18" s="26"/>
      <c r="G18" s="26">
        <v>0</v>
      </c>
      <c r="H18" s="26"/>
      <c r="I18" s="26">
        <v>0</v>
      </c>
      <c r="J18" s="26"/>
      <c r="K18" s="26">
        <v>0</v>
      </c>
      <c r="L18" s="26"/>
      <c r="M18" s="33">
        <f>SUM(E18:K18)</f>
        <v>0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160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161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38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-1105</v>
      </c>
      <c r="L23" s="26"/>
      <c r="M23" s="33">
        <f>SUM(E23:K23)</f>
        <v>-1105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226</v>
      </c>
      <c r="B25" s="4"/>
      <c r="C25" s="4"/>
      <c r="D25" s="4"/>
      <c r="E25" s="50">
        <f>SUM(E16:E24)</f>
        <v>31418</v>
      </c>
      <c r="F25" s="33"/>
      <c r="G25" s="50">
        <f>SUM(G16:G24)</f>
        <v>8133</v>
      </c>
      <c r="H25" s="26"/>
      <c r="I25" s="50">
        <f>SUM(I16:I24)</f>
        <v>5283</v>
      </c>
      <c r="J25" s="26"/>
      <c r="K25" s="50">
        <f>SUM(K16:K24)</f>
        <v>-35431</v>
      </c>
      <c r="L25" s="33"/>
      <c r="M25" s="50">
        <f>SUM(M16:M24)</f>
        <v>9403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223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227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186</v>
      </c>
      <c r="B31" s="4"/>
      <c r="C31" s="4"/>
      <c r="D31" s="4"/>
      <c r="E31" s="33">
        <v>28569</v>
      </c>
      <c r="F31" s="33"/>
      <c r="G31" s="33">
        <v>8207</v>
      </c>
      <c r="H31" s="26"/>
      <c r="I31" s="26">
        <v>5500</v>
      </c>
      <c r="J31" s="26"/>
      <c r="K31" s="33">
        <v>-29971</v>
      </c>
      <c r="L31" s="33"/>
      <c r="M31" s="33">
        <f>SUM(E31:K31)</f>
        <v>12305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155</v>
      </c>
      <c r="B33" s="4"/>
      <c r="C33" s="4"/>
      <c r="D33" s="4"/>
      <c r="E33" s="26">
        <v>35</v>
      </c>
      <c r="F33" s="26"/>
      <c r="G33" s="26">
        <v>0</v>
      </c>
      <c r="H33" s="26"/>
      <c r="I33" s="26">
        <v>0</v>
      </c>
      <c r="J33" s="26"/>
      <c r="K33" s="26">
        <v>0</v>
      </c>
      <c r="L33" s="26"/>
      <c r="M33" s="33">
        <f>SUM(E33:K33)</f>
        <v>35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160</v>
      </c>
      <c r="B35" s="4"/>
      <c r="C35" s="4"/>
      <c r="D35" s="4"/>
      <c r="E35" s="26">
        <v>0</v>
      </c>
      <c r="F35" s="26"/>
      <c r="G35" s="26">
        <v>0</v>
      </c>
      <c r="H35" s="26"/>
      <c r="I35" s="26">
        <v>0</v>
      </c>
      <c r="J35" s="26"/>
      <c r="K35" s="26">
        <v>0</v>
      </c>
      <c r="L35" s="26"/>
      <c r="M35" s="33">
        <f>SUM(E35:K35)</f>
        <v>0</v>
      </c>
    </row>
    <row r="36" spans="1:13" ht="14.25">
      <c r="A36" s="4" t="s">
        <v>161</v>
      </c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4.25">
      <c r="A38" s="4" t="s">
        <v>38</v>
      </c>
      <c r="B38" s="4"/>
      <c r="C38" s="4"/>
      <c r="D38" s="4"/>
      <c r="E38" s="26">
        <v>0</v>
      </c>
      <c r="F38" s="26"/>
      <c r="G38" s="26">
        <v>0</v>
      </c>
      <c r="H38" s="26"/>
      <c r="I38" s="26">
        <v>0</v>
      </c>
      <c r="J38" s="26"/>
      <c r="K38" s="33">
        <f>+'P&amp;L'!K32</f>
        <v>-905</v>
      </c>
      <c r="L38" s="26"/>
      <c r="M38" s="33">
        <f>SUM(E38:K38)</f>
        <v>-905</v>
      </c>
    </row>
    <row r="39" spans="1:13" ht="14.25">
      <c r="A39" s="4"/>
      <c r="B39" s="4"/>
      <c r="C39" s="4"/>
      <c r="D39" s="4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4.25">
      <c r="A40" s="4" t="s">
        <v>228</v>
      </c>
      <c r="B40" s="4"/>
      <c r="C40" s="4"/>
      <c r="D40" s="4"/>
      <c r="E40" s="50">
        <f>SUM(E31:E39)</f>
        <v>28604</v>
      </c>
      <c r="F40" s="33"/>
      <c r="G40" s="50">
        <f>SUM(G31:G39)</f>
        <v>8207</v>
      </c>
      <c r="H40" s="26"/>
      <c r="I40" s="50">
        <f>SUM(I31:I39)</f>
        <v>5500</v>
      </c>
      <c r="J40" s="26"/>
      <c r="K40" s="50">
        <f>SUM(K31:K39)</f>
        <v>-30876</v>
      </c>
      <c r="L40" s="33"/>
      <c r="M40" s="50">
        <f>SUM(M31:M39)</f>
        <v>11435</v>
      </c>
    </row>
    <row r="41" spans="1:13" ht="14.25">
      <c r="A41" s="4"/>
      <c r="B41" s="4"/>
      <c r="C41" s="4"/>
      <c r="D41" s="4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25">
      <c r="A42" s="4"/>
      <c r="B42" s="4"/>
      <c r="C42" s="4"/>
      <c r="D42" s="4"/>
      <c r="E42" s="26"/>
      <c r="F42" s="26"/>
      <c r="G42" s="26"/>
      <c r="H42" s="26"/>
      <c r="I42" s="26"/>
      <c r="J42" s="26"/>
      <c r="K42" s="26"/>
      <c r="L42" s="26"/>
      <c r="M42" s="26"/>
    </row>
    <row r="43" spans="1:4" ht="14.25">
      <c r="A43" s="15" t="s">
        <v>152</v>
      </c>
      <c r="B43" s="15"/>
      <c r="C43" s="15"/>
      <c r="D43" s="15"/>
    </row>
    <row r="44" spans="1:4" ht="14.25">
      <c r="A44" s="15" t="s">
        <v>229</v>
      </c>
      <c r="B44" s="15"/>
      <c r="C44" s="15"/>
      <c r="D44" s="15"/>
    </row>
  </sheetData>
  <mergeCells count="1">
    <mergeCell ref="E6:I6"/>
  </mergeCells>
  <printOptions/>
  <pageMargins left="0.75" right="0.75" top="0.96" bottom="0.72" header="0.5" footer="0.5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H16" sqref="H16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9"/>
    </row>
    <row r="2" spans="1:3" ht="14.25">
      <c r="A2" s="4" t="s">
        <v>1</v>
      </c>
      <c r="B2" s="4"/>
      <c r="C2" s="4"/>
    </row>
    <row r="3" spans="1:3" ht="15">
      <c r="A3" s="11" t="s">
        <v>222</v>
      </c>
      <c r="B3" s="4"/>
      <c r="C3" s="4"/>
    </row>
    <row r="4" spans="1:3" ht="15.75">
      <c r="A4" s="3" t="s">
        <v>104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230</v>
      </c>
      <c r="J6" s="12" t="s">
        <v>230</v>
      </c>
    </row>
    <row r="7" spans="1:10" ht="15">
      <c r="A7" s="4"/>
      <c r="B7" s="4"/>
      <c r="C7" s="4"/>
      <c r="D7" s="4"/>
      <c r="H7" s="17" t="s">
        <v>105</v>
      </c>
      <c r="J7" s="17" t="s">
        <v>105</v>
      </c>
    </row>
    <row r="8" spans="1:10" ht="15">
      <c r="A8" s="4"/>
      <c r="B8" s="4"/>
      <c r="C8" s="4"/>
      <c r="D8" s="4"/>
      <c r="H8" s="23" t="s">
        <v>216</v>
      </c>
      <c r="J8" s="23" t="s">
        <v>220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116</v>
      </c>
      <c r="G10" s="25"/>
    </row>
    <row r="11" spans="1:12" ht="12.75">
      <c r="A11" s="13" t="s">
        <v>39</v>
      </c>
      <c r="H11" s="52">
        <f>+'P&amp;L'!I22</f>
        <v>-1105</v>
      </c>
      <c r="J11" s="52">
        <f>+'P&amp;L'!K22</f>
        <v>-905</v>
      </c>
      <c r="L11" s="25"/>
    </row>
    <row r="12" spans="1:10" ht="12.75">
      <c r="A12" t="s">
        <v>117</v>
      </c>
      <c r="H12" s="52"/>
      <c r="J12" s="52"/>
    </row>
    <row r="13" spans="2:12" ht="12.75">
      <c r="B13" t="s">
        <v>268</v>
      </c>
      <c r="H13" s="52">
        <v>10</v>
      </c>
      <c r="J13" s="52">
        <v>191</v>
      </c>
      <c r="L13" s="25"/>
    </row>
    <row r="14" spans="2:10" ht="12.75">
      <c r="B14" t="s">
        <v>118</v>
      </c>
      <c r="H14" s="52">
        <v>439</v>
      </c>
      <c r="J14" s="52">
        <v>463</v>
      </c>
    </row>
    <row r="15" spans="2:10" ht="12.75">
      <c r="B15" t="s">
        <v>255</v>
      </c>
      <c r="H15" s="52">
        <v>28</v>
      </c>
      <c r="J15" s="52">
        <v>15</v>
      </c>
    </row>
    <row r="16" spans="2:10" ht="12.75">
      <c r="B16" t="s">
        <v>153</v>
      </c>
      <c r="H16" s="52">
        <v>-1</v>
      </c>
      <c r="J16" s="52">
        <v>-464</v>
      </c>
    </row>
    <row r="17" spans="2:10" ht="12.75">
      <c r="B17" t="s">
        <v>198</v>
      </c>
      <c r="H17" s="52">
        <v>0</v>
      </c>
      <c r="J17" s="52">
        <v>-6</v>
      </c>
    </row>
    <row r="18" spans="2:10" ht="12.75">
      <c r="B18" t="s">
        <v>119</v>
      </c>
      <c r="H18" s="53">
        <v>189</v>
      </c>
      <c r="J18" s="53">
        <v>142</v>
      </c>
    </row>
    <row r="19" spans="1:10" ht="12.75">
      <c r="A19" s="13" t="s">
        <v>213</v>
      </c>
      <c r="H19" s="52">
        <f>SUM(H11:H18)</f>
        <v>-440</v>
      </c>
      <c r="J19" s="52">
        <f>SUM(J11:J18)</f>
        <v>-564</v>
      </c>
    </row>
    <row r="20" spans="1:10" ht="12.75">
      <c r="A20" s="16" t="s">
        <v>260</v>
      </c>
      <c r="H20" s="52">
        <v>70</v>
      </c>
      <c r="J20" s="52">
        <v>92</v>
      </c>
    </row>
    <row r="21" spans="1:10" ht="12.75">
      <c r="A21" t="s">
        <v>212</v>
      </c>
      <c r="H21" s="52">
        <v>22</v>
      </c>
      <c r="J21" s="52">
        <v>260</v>
      </c>
    </row>
    <row r="22" spans="1:10" ht="12.75">
      <c r="A22" t="s">
        <v>261</v>
      </c>
      <c r="H22" s="52">
        <v>145</v>
      </c>
      <c r="J22" s="52">
        <v>-57</v>
      </c>
    </row>
    <row r="23" spans="1:10" ht="12.75">
      <c r="A23" t="s">
        <v>262</v>
      </c>
      <c r="H23" s="52">
        <v>269</v>
      </c>
      <c r="J23" s="52">
        <v>303</v>
      </c>
    </row>
    <row r="24" spans="1:10" ht="12.75">
      <c r="A24" t="s">
        <v>263</v>
      </c>
      <c r="H24" s="52">
        <v>400</v>
      </c>
      <c r="J24" s="52">
        <v>-32</v>
      </c>
    </row>
    <row r="25" spans="1:10" ht="12.75">
      <c r="A25" t="s">
        <v>214</v>
      </c>
      <c r="H25" s="53">
        <v>0</v>
      </c>
      <c r="J25" s="53">
        <v>14</v>
      </c>
    </row>
    <row r="26" spans="1:10" ht="12.75">
      <c r="A26" s="13" t="s">
        <v>257</v>
      </c>
      <c r="H26" s="52">
        <f>SUM(H19:H25)</f>
        <v>466</v>
      </c>
      <c r="J26" s="52">
        <f>SUM(J19:J25)</f>
        <v>16</v>
      </c>
    </row>
    <row r="27" spans="1:10" ht="12.75">
      <c r="A27" s="16" t="s">
        <v>256</v>
      </c>
      <c r="H27" s="53">
        <v>-32</v>
      </c>
      <c r="J27" s="53">
        <v>0</v>
      </c>
    </row>
    <row r="28" spans="1:10" ht="12.75">
      <c r="A28" s="13" t="s">
        <v>258</v>
      </c>
      <c r="H28" s="52">
        <f>SUM(H26:H27)</f>
        <v>434</v>
      </c>
      <c r="J28" s="52">
        <f>SUM(J26:J27)</f>
        <v>16</v>
      </c>
    </row>
    <row r="29" spans="1:10" ht="12.75">
      <c r="A29" s="13"/>
      <c r="H29" s="52"/>
      <c r="J29" s="52"/>
    </row>
    <row r="30" spans="1:10" ht="12.75">
      <c r="A30" s="13" t="s">
        <v>120</v>
      </c>
      <c r="H30" s="52"/>
      <c r="J30" s="52"/>
    </row>
    <row r="31" spans="1:10" ht="12.75">
      <c r="A31" t="s">
        <v>200</v>
      </c>
      <c r="H31" s="54">
        <v>0</v>
      </c>
      <c r="J31" s="54">
        <v>35</v>
      </c>
    </row>
    <row r="32" spans="1:10" ht="12.75">
      <c r="A32" t="s">
        <v>121</v>
      </c>
      <c r="H32" s="55">
        <v>0</v>
      </c>
      <c r="J32" s="55">
        <v>-9</v>
      </c>
    </row>
    <row r="33" spans="1:10" ht="12.75">
      <c r="A33" s="16" t="s">
        <v>154</v>
      </c>
      <c r="H33" s="55">
        <v>1</v>
      </c>
      <c r="J33" s="55">
        <v>610</v>
      </c>
    </row>
    <row r="34" spans="1:10" ht="12.75">
      <c r="A34" s="16" t="s">
        <v>199</v>
      </c>
      <c r="H34" s="56">
        <v>0</v>
      </c>
      <c r="J34" s="56">
        <v>27</v>
      </c>
    </row>
    <row r="35" spans="1:10" ht="12.75">
      <c r="A35" s="13" t="s">
        <v>201</v>
      </c>
      <c r="H35" s="52">
        <f>SUM(H31:H34)</f>
        <v>1</v>
      </c>
      <c r="J35" s="52">
        <f>SUM(J31:J34)</f>
        <v>663</v>
      </c>
    </row>
    <row r="36" spans="8:10" ht="12.75">
      <c r="H36" s="52"/>
      <c r="J36" s="52"/>
    </row>
    <row r="37" spans="1:10" ht="12.75">
      <c r="A37" s="13" t="s">
        <v>122</v>
      </c>
      <c r="H37" s="52"/>
      <c r="J37" s="52"/>
    </row>
    <row r="38" spans="1:10" ht="12.75">
      <c r="A38" t="s">
        <v>211</v>
      </c>
      <c r="H38" s="54">
        <v>-30</v>
      </c>
      <c r="J38" s="54">
        <v>0</v>
      </c>
    </row>
    <row r="39" spans="1:10" ht="12.75">
      <c r="A39" t="s">
        <v>123</v>
      </c>
      <c r="H39" s="55">
        <v>0</v>
      </c>
      <c r="J39" s="55">
        <v>-7</v>
      </c>
    </row>
    <row r="40" spans="1:10" ht="12.75">
      <c r="A40" t="s">
        <v>40</v>
      </c>
      <c r="H40" s="56">
        <v>-107</v>
      </c>
      <c r="J40" s="56">
        <v>-142</v>
      </c>
    </row>
    <row r="41" spans="1:10" ht="12.75">
      <c r="A41" s="13" t="s">
        <v>149</v>
      </c>
      <c r="H41" s="52">
        <f>SUM(H38:H40)</f>
        <v>-137</v>
      </c>
      <c r="J41" s="52">
        <f>SUM(J38:J40)</f>
        <v>-149</v>
      </c>
    </row>
    <row r="42" spans="8:10" ht="12.75">
      <c r="H42" s="53"/>
      <c r="J42" s="53"/>
    </row>
    <row r="43" spans="1:10" ht="12.75">
      <c r="A43" s="13" t="s">
        <v>202</v>
      </c>
      <c r="H43" s="52">
        <f>+H41+H35+H28</f>
        <v>298</v>
      </c>
      <c r="J43" s="52">
        <f>+J41+J35+J28</f>
        <v>530</v>
      </c>
    </row>
    <row r="44" spans="1:10" ht="12.75">
      <c r="A44" s="13"/>
      <c r="H44" s="52"/>
      <c r="J44" s="52"/>
    </row>
    <row r="45" spans="1:10" ht="12.75">
      <c r="A45" s="13" t="s">
        <v>138</v>
      </c>
      <c r="H45" s="52">
        <v>-2547</v>
      </c>
      <c r="J45" s="52">
        <v>-3511</v>
      </c>
    </row>
    <row r="46" spans="1:10" ht="12.75">
      <c r="A46" s="13"/>
      <c r="H46" s="52"/>
      <c r="J46" s="52"/>
    </row>
    <row r="47" spans="1:10" ht="13.5" thickBot="1">
      <c r="A47" s="13" t="s">
        <v>259</v>
      </c>
      <c r="H47" s="57">
        <f>SUM(H43:H46)</f>
        <v>-2249</v>
      </c>
      <c r="J47" s="57">
        <f>SUM(J43:J46)</f>
        <v>-2981</v>
      </c>
    </row>
    <row r="48" spans="8:10" ht="13.5" thickTop="1">
      <c r="H48" s="52"/>
      <c r="J48" s="52"/>
    </row>
    <row r="49" spans="1:10" ht="12.75">
      <c r="A49" s="13" t="s">
        <v>124</v>
      </c>
      <c r="H49" s="52"/>
      <c r="J49" s="52"/>
    </row>
    <row r="50" spans="8:10" ht="12.75">
      <c r="H50" s="52"/>
      <c r="J50" s="52"/>
    </row>
    <row r="51" spans="2:10" ht="12.75">
      <c r="B51" t="s">
        <v>169</v>
      </c>
      <c r="H51" s="52">
        <f>+'BS'!D23</f>
        <v>180</v>
      </c>
      <c r="J51" s="52">
        <v>174</v>
      </c>
    </row>
    <row r="52" spans="2:10" ht="12.75">
      <c r="B52" t="s">
        <v>9</v>
      </c>
      <c r="H52" s="67">
        <f>+'BS'!D24</f>
        <v>396</v>
      </c>
      <c r="I52" s="68"/>
      <c r="J52" s="67">
        <v>78</v>
      </c>
    </row>
    <row r="53" spans="2:10" ht="12.75">
      <c r="B53" t="s">
        <v>187</v>
      </c>
      <c r="H53" s="53">
        <f>-notes!J122</f>
        <v>-2665</v>
      </c>
      <c r="J53" s="53">
        <v>-3079</v>
      </c>
    </row>
    <row r="54" spans="8:10" ht="12.75">
      <c r="H54" s="67">
        <f>SUM(H51:H53)</f>
        <v>-2089</v>
      </c>
      <c r="I54" s="68"/>
      <c r="J54" s="67">
        <f>SUM(J51:J53)</f>
        <v>-2827</v>
      </c>
    </row>
    <row r="55" spans="2:10" ht="12.75">
      <c r="B55" t="s">
        <v>140</v>
      </c>
      <c r="H55" s="52">
        <v>-160</v>
      </c>
      <c r="J55" s="52">
        <v>-154</v>
      </c>
    </row>
    <row r="56" spans="5:10" ht="15" thickBot="1">
      <c r="E56" s="7"/>
      <c r="H56" s="57">
        <f>SUM(H54:H55)</f>
        <v>-2249</v>
      </c>
      <c r="J56" s="57">
        <f>SUM(J54:J55)</f>
        <v>-2981</v>
      </c>
    </row>
    <row r="57" spans="5:8" ht="15" thickTop="1">
      <c r="E57" s="7"/>
      <c r="H57" s="51"/>
    </row>
    <row r="58" spans="5:10" ht="12.75">
      <c r="E58" s="5"/>
      <c r="H58" s="52"/>
      <c r="J58" s="52"/>
    </row>
  </sheetData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2"/>
  <sheetViews>
    <sheetView tabSelected="1" workbookViewId="0" topLeftCell="A141">
      <selection activeCell="A161" sqref="A16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9"/>
    </row>
    <row r="3" spans="1:12" ht="15">
      <c r="A3" s="19" t="s">
        <v>231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3" t="s">
        <v>42</v>
      </c>
      <c r="B7" s="11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188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189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190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191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232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192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193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233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/>
      <c r="C17" s="4"/>
      <c r="D17" s="4"/>
      <c r="E17" s="4"/>
      <c r="F17" s="4"/>
      <c r="G17" s="4"/>
      <c r="H17" s="26"/>
      <c r="I17" s="26"/>
      <c r="J17" s="26"/>
      <c r="K17" s="26"/>
      <c r="L17" s="26"/>
    </row>
    <row r="18" spans="1:12" ht="15">
      <c r="A18" s="73" t="s">
        <v>44</v>
      </c>
      <c r="B18" s="11" t="s">
        <v>45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20" t="s">
        <v>111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20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73" t="s">
        <v>47</v>
      </c>
      <c r="B22" s="11" t="s">
        <v>48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11"/>
      <c r="B23" s="20" t="s">
        <v>49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1"/>
      <c r="B24" s="4" t="s">
        <v>107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73" t="s">
        <v>50</v>
      </c>
      <c r="B26" s="11" t="s">
        <v>126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73"/>
      <c r="B27" s="4" t="s">
        <v>141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 t="s">
        <v>142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73" t="s">
        <v>51</v>
      </c>
      <c r="B30" s="11" t="s">
        <v>52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143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144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74" t="s">
        <v>53</v>
      </c>
      <c r="B34" s="62" t="s">
        <v>54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20" t="s">
        <v>234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20" t="s">
        <v>235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C37" s="20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3" t="s">
        <v>55</v>
      </c>
      <c r="B38" s="11" t="s">
        <v>56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20" t="s">
        <v>106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13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73" t="s">
        <v>57</v>
      </c>
      <c r="B41" s="11" t="s">
        <v>58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20" t="s">
        <v>131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11"/>
      <c r="B43" s="4" t="s">
        <v>145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11"/>
      <c r="B44" s="4" t="s">
        <v>156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 t="s">
        <v>151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73" t="s">
        <v>59</v>
      </c>
      <c r="B47" s="11" t="s">
        <v>60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 t="s">
        <v>112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11"/>
      <c r="B49" s="4" t="s">
        <v>194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73" t="s">
        <v>61</v>
      </c>
      <c r="B51" s="11" t="s">
        <v>62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 t="s">
        <v>113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20" t="s">
        <v>146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4" t="s">
        <v>147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73" t="s">
        <v>63</v>
      </c>
      <c r="B56" s="11" t="s">
        <v>64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11"/>
      <c r="B57" s="20" t="s">
        <v>129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11"/>
      <c r="B58" s="20" t="s">
        <v>130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74" t="s">
        <v>65</v>
      </c>
      <c r="B60" s="69" t="s">
        <v>66</v>
      </c>
      <c r="C60" s="65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20" t="s">
        <v>197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196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74" t="s">
        <v>67</v>
      </c>
      <c r="B64" s="69" t="s">
        <v>68</v>
      </c>
      <c r="C64" s="65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69"/>
      <c r="B65" s="65" t="s">
        <v>249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5">
      <c r="A66" s="69"/>
      <c r="B66" s="70" t="s">
        <v>250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5">
      <c r="A67" s="69"/>
      <c r="B67" s="70" t="s">
        <v>251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5">
      <c r="A68" s="69"/>
      <c r="B68" s="65" t="s">
        <v>252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5">
      <c r="A69" s="69"/>
      <c r="B69" s="65" t="s">
        <v>253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5">
      <c r="A70" s="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74" t="s">
        <v>69</v>
      </c>
      <c r="B71" s="69" t="s">
        <v>132</v>
      </c>
      <c r="C71" s="65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4" t="s">
        <v>254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B73" s="70" t="s">
        <v>236</v>
      </c>
      <c r="C73" s="65"/>
      <c r="D73" s="65"/>
      <c r="E73" s="65"/>
      <c r="F73" s="4"/>
      <c r="G73" s="4"/>
      <c r="H73" s="4"/>
      <c r="I73" s="4"/>
      <c r="J73" s="4"/>
      <c r="K73" s="4"/>
      <c r="L73" s="4"/>
    </row>
    <row r="74" spans="1:12" ht="15">
      <c r="A74" s="11"/>
      <c r="B74" s="4" t="s">
        <v>277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4" t="s">
        <v>278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74" t="s">
        <v>70</v>
      </c>
      <c r="B77" s="11" t="s">
        <v>71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20" t="s">
        <v>162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20" t="s">
        <v>205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20" t="s">
        <v>206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20" t="s">
        <v>207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20" t="s">
        <v>209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11"/>
      <c r="B83" s="20" t="s">
        <v>210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20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73" t="s">
        <v>72</v>
      </c>
      <c r="B85" s="11" t="s">
        <v>73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20" t="s">
        <v>74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20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73" t="s">
        <v>75</v>
      </c>
      <c r="B88" s="11" t="s">
        <v>24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11"/>
      <c r="B89" s="20" t="s">
        <v>76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1" ht="15">
      <c r="A90" s="11"/>
      <c r="B90" s="20"/>
      <c r="C90" s="4"/>
      <c r="D90" s="4"/>
      <c r="E90" s="4"/>
      <c r="F90" s="4"/>
      <c r="G90" s="4"/>
      <c r="H90" s="9" t="s">
        <v>77</v>
      </c>
      <c r="I90" s="9"/>
      <c r="J90" s="9" t="s">
        <v>78</v>
      </c>
      <c r="K90" s="9"/>
    </row>
    <row r="91" spans="1:11" ht="15">
      <c r="A91" s="11"/>
      <c r="B91" s="20"/>
      <c r="C91" s="4"/>
      <c r="D91" s="4"/>
      <c r="E91" s="4"/>
      <c r="F91" s="4"/>
      <c r="G91" s="4"/>
      <c r="H91" s="9" t="s">
        <v>15</v>
      </c>
      <c r="I91" s="9"/>
      <c r="J91" s="9" t="s">
        <v>79</v>
      </c>
      <c r="K91" s="9"/>
    </row>
    <row r="92" spans="1:11" ht="15">
      <c r="A92" s="11"/>
      <c r="B92" s="4" t="s">
        <v>13</v>
      </c>
      <c r="C92" s="4"/>
      <c r="D92" s="4"/>
      <c r="E92" s="4"/>
      <c r="F92" s="4"/>
      <c r="G92" s="4"/>
      <c r="H92" s="24" t="s">
        <v>216</v>
      </c>
      <c r="I92" s="24"/>
      <c r="J92" s="24" t="str">
        <f>+H92</f>
        <v>31/03/2008</v>
      </c>
      <c r="K92" s="9"/>
    </row>
    <row r="93" spans="1:11" ht="15">
      <c r="A93" s="11"/>
      <c r="B93" s="4" t="s">
        <v>13</v>
      </c>
      <c r="C93" s="4"/>
      <c r="D93" s="4"/>
      <c r="E93" s="4"/>
      <c r="F93" s="4"/>
      <c r="G93" s="4"/>
      <c r="H93" s="9" t="s">
        <v>6</v>
      </c>
      <c r="I93" s="9"/>
      <c r="J93" s="9" t="s">
        <v>6</v>
      </c>
      <c r="K93" s="9"/>
    </row>
    <row r="94" spans="1:11" ht="15">
      <c r="A94" s="11"/>
      <c r="B94" s="4"/>
      <c r="C94" s="15" t="s">
        <v>80</v>
      </c>
      <c r="D94" s="4"/>
      <c r="E94" s="4"/>
      <c r="F94" s="4"/>
      <c r="G94" s="4"/>
      <c r="H94" s="76">
        <v>0</v>
      </c>
      <c r="I94" s="76"/>
      <c r="J94" s="76">
        <f>+H94</f>
        <v>0</v>
      </c>
      <c r="K94" s="21"/>
    </row>
    <row r="95" spans="1:11" ht="15">
      <c r="A95" s="11"/>
      <c r="B95" s="4"/>
      <c r="C95" s="15" t="s">
        <v>81</v>
      </c>
      <c r="D95" s="4"/>
      <c r="E95" s="4"/>
      <c r="F95" s="4"/>
      <c r="G95" s="4"/>
      <c r="H95" s="76">
        <v>0</v>
      </c>
      <c r="I95" s="76"/>
      <c r="J95" s="76">
        <f>+H95</f>
        <v>0</v>
      </c>
      <c r="K95" s="21"/>
    </row>
    <row r="96" spans="1:11" ht="15">
      <c r="A96" s="11"/>
      <c r="B96" s="4"/>
      <c r="C96" s="15" t="s">
        <v>82</v>
      </c>
      <c r="D96" s="4"/>
      <c r="E96" s="4"/>
      <c r="F96" s="4"/>
      <c r="G96" s="4"/>
      <c r="H96" s="76">
        <v>0</v>
      </c>
      <c r="I96" s="76"/>
      <c r="J96" s="76">
        <f>+H96</f>
        <v>0</v>
      </c>
      <c r="K96" s="21"/>
    </row>
    <row r="97" spans="1:11" ht="15">
      <c r="A97" s="11"/>
      <c r="B97" s="4"/>
      <c r="C97" s="4"/>
      <c r="D97" s="4"/>
      <c r="E97" s="4"/>
      <c r="F97" s="4"/>
      <c r="G97" s="4"/>
      <c r="H97" s="77">
        <f>SUM(H94:H96)</f>
        <v>0</v>
      </c>
      <c r="I97" s="78"/>
      <c r="J97" s="77">
        <f>SUM(J94:J96)</f>
        <v>0</v>
      </c>
      <c r="K97" s="21"/>
    </row>
    <row r="98" spans="1:12" ht="15">
      <c r="A98" s="1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73" t="s">
        <v>83</v>
      </c>
      <c r="B99" s="11" t="s">
        <v>84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11"/>
      <c r="B100" s="20" t="s">
        <v>237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11"/>
      <c r="B101" s="20" t="s">
        <v>238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1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73" t="s">
        <v>85</v>
      </c>
      <c r="B103" s="11" t="s">
        <v>86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11"/>
      <c r="B104" s="4" t="s">
        <v>239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11"/>
      <c r="B105" s="4" t="s">
        <v>240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74" t="s">
        <v>87</v>
      </c>
      <c r="B107" s="11" t="s">
        <v>88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11"/>
      <c r="B108" s="4" t="s">
        <v>271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272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4" t="s">
        <v>273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4" t="s">
        <v>274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4" t="s">
        <v>275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4" t="s">
        <v>276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4" ht="15">
      <c r="A115" s="74" t="s">
        <v>90</v>
      </c>
      <c r="B115" s="69" t="s">
        <v>91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">
      <c r="A116" s="11"/>
      <c r="B116" s="4" t="s">
        <v>241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5">
      <c r="A117" s="11"/>
      <c r="B117" s="4"/>
      <c r="C117" s="4"/>
      <c r="D117" s="4"/>
      <c r="E117" s="4"/>
      <c r="F117" s="4"/>
      <c r="G117" s="4"/>
      <c r="H117" s="4"/>
      <c r="I117" s="4"/>
      <c r="J117" s="9" t="s">
        <v>6</v>
      </c>
      <c r="K117" s="9"/>
      <c r="L117" s="63"/>
      <c r="M117" s="4"/>
      <c r="N117" s="4"/>
    </row>
    <row r="118" spans="1:14" ht="15">
      <c r="A118" s="11"/>
      <c r="B118" s="4"/>
      <c r="C118" s="4" t="s">
        <v>242</v>
      </c>
      <c r="D118" s="4"/>
      <c r="E118" s="4"/>
      <c r="F118" s="4"/>
      <c r="G118" s="4"/>
      <c r="H118" s="4"/>
      <c r="I118" s="4"/>
      <c r="J118" s="9"/>
      <c r="K118" s="9"/>
      <c r="L118" s="63"/>
      <c r="M118" s="4"/>
      <c r="N118" s="4"/>
    </row>
    <row r="119" spans="1:14" ht="15.75" thickBot="1">
      <c r="A119" s="11"/>
      <c r="B119" s="4"/>
      <c r="C119" s="4" t="s">
        <v>243</v>
      </c>
      <c r="D119" s="4"/>
      <c r="E119" s="4"/>
      <c r="F119" s="4"/>
      <c r="G119" s="4"/>
      <c r="H119" s="4"/>
      <c r="I119" s="4"/>
      <c r="J119" s="82">
        <v>5208</v>
      </c>
      <c r="K119" s="9"/>
      <c r="L119" s="63"/>
      <c r="M119" s="4"/>
      <c r="N119" s="4"/>
    </row>
    <row r="120" spans="1:14" ht="15.75" thickTop="1">
      <c r="A120" s="11"/>
      <c r="B120" s="4"/>
      <c r="C120" s="4"/>
      <c r="D120" s="4"/>
      <c r="E120" s="4"/>
      <c r="F120" s="4"/>
      <c r="G120" s="4"/>
      <c r="H120" s="4"/>
      <c r="I120" s="4"/>
      <c r="J120" s="9"/>
      <c r="K120" s="9"/>
      <c r="L120" s="63"/>
      <c r="M120" s="4"/>
      <c r="N120" s="4"/>
    </row>
    <row r="121" spans="1:14" ht="15">
      <c r="A121" s="11"/>
      <c r="B121" s="4"/>
      <c r="C121" s="4" t="s">
        <v>92</v>
      </c>
      <c r="D121" s="4"/>
      <c r="E121" s="4"/>
      <c r="F121" s="4"/>
      <c r="G121" s="4"/>
      <c r="H121" s="4"/>
      <c r="I121" s="4"/>
      <c r="J121" s="72"/>
      <c r="K121" s="7"/>
      <c r="L121" s="8"/>
      <c r="M121" s="4"/>
      <c r="N121" s="4"/>
    </row>
    <row r="122" spans="1:14" ht="15">
      <c r="A122" s="11"/>
      <c r="B122" s="4"/>
      <c r="C122" s="4" t="s">
        <v>245</v>
      </c>
      <c r="D122" s="4"/>
      <c r="E122" s="4"/>
      <c r="F122" s="4"/>
      <c r="G122" s="4"/>
      <c r="H122" s="4"/>
      <c r="I122" s="4"/>
      <c r="J122" s="72">
        <v>2665</v>
      </c>
      <c r="K122" s="7"/>
      <c r="L122" s="8"/>
      <c r="M122" s="4"/>
      <c r="N122" s="4"/>
    </row>
    <row r="123" spans="1:14" ht="15">
      <c r="A123" s="11"/>
      <c r="B123" s="4"/>
      <c r="C123" s="4" t="s">
        <v>244</v>
      </c>
      <c r="D123" s="4"/>
      <c r="E123" s="4"/>
      <c r="F123" s="4"/>
      <c r="G123" s="4"/>
      <c r="H123" s="4"/>
      <c r="I123" s="4"/>
      <c r="J123" s="72">
        <v>54</v>
      </c>
      <c r="K123" s="7"/>
      <c r="L123" s="8"/>
      <c r="M123" s="4"/>
      <c r="N123" s="4"/>
    </row>
    <row r="124" spans="1:14" ht="15.75" thickBot="1">
      <c r="A124" s="11"/>
      <c r="B124" s="4"/>
      <c r="C124" s="4"/>
      <c r="D124" s="4"/>
      <c r="E124" s="4"/>
      <c r="F124" s="4"/>
      <c r="G124" s="4"/>
      <c r="H124" s="4"/>
      <c r="I124" s="4"/>
      <c r="J124" s="71">
        <f>SUM(J122:J123)</f>
        <v>2719</v>
      </c>
      <c r="K124" s="8"/>
      <c r="L124" s="8"/>
      <c r="M124" s="4"/>
      <c r="N124" s="4"/>
    </row>
    <row r="125" spans="1:14" ht="15.75" thickTop="1">
      <c r="A125" s="11"/>
      <c r="B125" s="4"/>
      <c r="C125" s="4"/>
      <c r="D125" s="4"/>
      <c r="E125" s="4"/>
      <c r="F125" s="4"/>
      <c r="G125" s="4"/>
      <c r="H125" s="4"/>
      <c r="I125" s="4"/>
      <c r="J125" s="7"/>
      <c r="K125" s="7"/>
      <c r="L125" s="8"/>
      <c r="M125" s="4"/>
      <c r="N125" s="4"/>
    </row>
    <row r="126" spans="1:14" ht="15">
      <c r="A126" s="73" t="s">
        <v>93</v>
      </c>
      <c r="B126" s="11" t="s">
        <v>94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5">
      <c r="A127" s="11"/>
      <c r="B127" s="4" t="s">
        <v>148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1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">
      <c r="A129" s="73" t="s">
        <v>95</v>
      </c>
      <c r="B129" s="11" t="s">
        <v>96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5">
      <c r="A130" s="11"/>
      <c r="B130" s="4" t="s">
        <v>114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2" ht="15">
      <c r="A131" s="1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4" ht="15">
      <c r="A132" s="73" t="s">
        <v>97</v>
      </c>
      <c r="B132" s="11" t="s">
        <v>98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5">
      <c r="A133" s="11"/>
      <c r="B133" s="4" t="s">
        <v>115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5">
      <c r="A134" s="1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">
      <c r="A135" s="74" t="s">
        <v>99</v>
      </c>
      <c r="B135" s="11" t="s">
        <v>100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5">
      <c r="A136" s="69" t="s">
        <v>89</v>
      </c>
      <c r="B136" s="11" t="s">
        <v>133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5">
      <c r="A137" s="11"/>
      <c r="B137" s="4" t="s">
        <v>157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5">
      <c r="A138" s="11"/>
      <c r="B138" s="4" t="s">
        <v>158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">
      <c r="A139" s="11"/>
      <c r="B139" s="4" t="s">
        <v>159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" customHeight="1">
      <c r="A140" s="11"/>
      <c r="B140" s="4"/>
      <c r="C140" s="4"/>
      <c r="D140" s="4"/>
      <c r="E140" s="4"/>
      <c r="F140" s="36" t="s">
        <v>14</v>
      </c>
      <c r="G140" s="37"/>
      <c r="H140" s="37" t="s">
        <v>16</v>
      </c>
      <c r="I140" s="37"/>
      <c r="J140" s="36" t="s">
        <v>17</v>
      </c>
      <c r="K140" s="37"/>
      <c r="L140" s="37" t="s">
        <v>16</v>
      </c>
      <c r="M140" s="4"/>
      <c r="N140" s="4"/>
    </row>
    <row r="141" spans="1:14" ht="15">
      <c r="A141" s="11"/>
      <c r="B141" s="4"/>
      <c r="C141" s="4"/>
      <c r="D141" s="4"/>
      <c r="E141" s="4"/>
      <c r="F141" s="36" t="s">
        <v>15</v>
      </c>
      <c r="G141" s="37"/>
      <c r="H141" s="37" t="s">
        <v>15</v>
      </c>
      <c r="I141" s="37"/>
      <c r="J141" s="36" t="s">
        <v>18</v>
      </c>
      <c r="K141" s="37"/>
      <c r="L141" s="37" t="s">
        <v>18</v>
      </c>
      <c r="M141" s="4"/>
      <c r="N141" s="4"/>
    </row>
    <row r="142" spans="1:14" ht="15">
      <c r="A142" s="11"/>
      <c r="B142" s="4"/>
      <c r="C142" s="4"/>
      <c r="D142" s="4"/>
      <c r="E142" s="4"/>
      <c r="F142" s="38" t="s">
        <v>216</v>
      </c>
      <c r="G142" s="37"/>
      <c r="H142" s="39" t="s">
        <v>220</v>
      </c>
      <c r="I142" s="37"/>
      <c r="J142" s="40" t="str">
        <f>+F142</f>
        <v>31/03/2008</v>
      </c>
      <c r="K142" s="37"/>
      <c r="L142" s="41" t="str">
        <f>+H142</f>
        <v>31/03/2007</v>
      </c>
      <c r="M142" s="4"/>
      <c r="N142" s="4"/>
    </row>
    <row r="143" spans="1:14" ht="9.75" customHeight="1">
      <c r="A143" s="1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5">
      <c r="A144" s="11"/>
      <c r="B144" s="4" t="s">
        <v>269</v>
      </c>
      <c r="C144" s="4"/>
      <c r="D144" s="4"/>
      <c r="E144" s="4"/>
      <c r="F144" s="26">
        <f>+'P&amp;L'!E32</f>
        <v>-1105</v>
      </c>
      <c r="G144" s="26"/>
      <c r="H144" s="26">
        <f>+'P&amp;L'!G32</f>
        <v>-905</v>
      </c>
      <c r="I144" s="26"/>
      <c r="J144" s="26">
        <f>+'P&amp;L'!I32</f>
        <v>-1105</v>
      </c>
      <c r="K144" s="26"/>
      <c r="L144" s="26">
        <f>+'P&amp;L'!K32</f>
        <v>-905</v>
      </c>
      <c r="M144" s="4"/>
      <c r="N144" s="4"/>
    </row>
    <row r="145" spans="1:14" ht="15" customHeight="1">
      <c r="A145" s="11"/>
      <c r="B145" s="4"/>
      <c r="C145" s="4"/>
      <c r="D145" s="4"/>
      <c r="E145" s="4"/>
      <c r="F145" s="26"/>
      <c r="G145" s="26"/>
      <c r="H145" s="26"/>
      <c r="I145" s="26"/>
      <c r="J145" s="26"/>
      <c r="K145" s="26"/>
      <c r="L145" s="26"/>
      <c r="M145" s="4"/>
      <c r="N145" s="4"/>
    </row>
    <row r="146" spans="1:14" ht="15">
      <c r="A146" s="11"/>
      <c r="B146" s="20" t="s">
        <v>134</v>
      </c>
      <c r="C146" s="4"/>
      <c r="D146" s="4"/>
      <c r="E146" s="4"/>
      <c r="F146" s="26">
        <v>31418</v>
      </c>
      <c r="G146" s="26"/>
      <c r="H146" s="26">
        <v>28594</v>
      </c>
      <c r="I146" s="26"/>
      <c r="J146" s="26">
        <v>31418</v>
      </c>
      <c r="K146" s="26"/>
      <c r="L146" s="26">
        <v>28594</v>
      </c>
      <c r="M146" s="4"/>
      <c r="N146" s="4"/>
    </row>
    <row r="147" spans="1:14" ht="15">
      <c r="A147" s="11"/>
      <c r="B147" s="20" t="s">
        <v>135</v>
      </c>
      <c r="C147" s="4"/>
      <c r="D147" s="4"/>
      <c r="E147" s="4"/>
      <c r="F147" s="26"/>
      <c r="G147" s="26"/>
      <c r="H147" s="26"/>
      <c r="I147" s="26"/>
      <c r="J147" s="26"/>
      <c r="K147" s="26"/>
      <c r="L147" s="26"/>
      <c r="M147" s="4"/>
      <c r="N147" s="4"/>
    </row>
    <row r="148" spans="1:14" ht="15" customHeight="1">
      <c r="A148" s="11"/>
      <c r="B148" s="4"/>
      <c r="C148" s="4"/>
      <c r="D148" s="4"/>
      <c r="E148" s="4"/>
      <c r="F148" s="26"/>
      <c r="G148" s="26"/>
      <c r="H148" s="26"/>
      <c r="I148" s="26"/>
      <c r="J148" s="26"/>
      <c r="K148" s="26"/>
      <c r="L148" s="26"/>
      <c r="M148" s="4"/>
      <c r="N148" s="4"/>
    </row>
    <row r="149" spans="1:14" ht="15">
      <c r="A149" s="11"/>
      <c r="B149" s="4" t="s">
        <v>270</v>
      </c>
      <c r="C149" s="4"/>
      <c r="D149" s="4"/>
      <c r="E149" s="4"/>
      <c r="F149" s="64">
        <f>+F144/F146*100</f>
        <v>-3.5170921128015786</v>
      </c>
      <c r="G149" s="64"/>
      <c r="H149" s="64">
        <f>+H144/H146*100</f>
        <v>-3.1649996502762816</v>
      </c>
      <c r="I149" s="64"/>
      <c r="J149" s="64">
        <f>+J144/J146*100</f>
        <v>-3.5170921128015786</v>
      </c>
      <c r="K149" s="64"/>
      <c r="L149" s="64">
        <f>+L144/L146*100</f>
        <v>-3.1649996502762816</v>
      </c>
      <c r="M149" s="4"/>
      <c r="N149" s="4"/>
    </row>
    <row r="150" spans="1:14" ht="15">
      <c r="A150" s="1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">
      <c r="A151" s="69" t="s">
        <v>139</v>
      </c>
      <c r="B151" s="11" t="s">
        <v>136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">
      <c r="A152" s="69"/>
      <c r="B152" s="4" t="s">
        <v>246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5">
      <c r="A153" s="69"/>
      <c r="B153" s="4" t="s">
        <v>247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5">
      <c r="A154" s="69"/>
      <c r="B154" s="4" t="s">
        <v>248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">
      <c r="A155" s="6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">
      <c r="A156" s="6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5">
      <c r="A157" s="6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5">
      <c r="A158" s="69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2" ht="15">
      <c r="A159" s="11" t="s">
        <v>101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1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11" t="s">
        <v>279</v>
      </c>
      <c r="B161" s="4"/>
      <c r="C161" s="4"/>
      <c r="D161" s="75"/>
      <c r="E161" s="4"/>
      <c r="F161" s="4"/>
      <c r="G161" s="4"/>
      <c r="H161" s="4"/>
      <c r="I161" s="4"/>
      <c r="J161" s="4"/>
      <c r="K161" s="4"/>
      <c r="L161" s="4"/>
    </row>
    <row r="162" spans="1:12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</sheetData>
  <printOptions/>
  <pageMargins left="0.67" right="0.18" top="0.57" bottom="0.53" header="0.81" footer="0.33"/>
  <pageSetup horizontalDpi="300" verticalDpi="300" orientation="portrait" paperSize="9" r:id="rId1"/>
  <rowBreaks count="3" manualBreakCount="3">
    <brk id="50" max="255" man="1"/>
    <brk id="10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2008-05-28T06:36:59Z</cp:lastPrinted>
  <dcterms:created xsi:type="dcterms:W3CDTF">2002-11-14T03:14:11Z</dcterms:created>
  <dcterms:modified xsi:type="dcterms:W3CDTF">2008-05-29T08:46:36Z</dcterms:modified>
  <cp:category/>
  <cp:version/>
  <cp:contentType/>
  <cp:contentStatus/>
</cp:coreProperties>
</file>